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9000" firstSheet="0" activeTab="0"/>
  </bookViews>
  <sheets>
    <sheet sheetId="1" name="Rates" state="visible" r:id="rId4"/>
    <sheet sheetId="2" name="Your figures" state="visible" r:id="rId5"/>
    <sheet sheetId="3" name="Start here" state="visible" r:id="rId6"/>
    <sheet sheetId="4" name="Notes" state="visible" r:id="rId7"/>
  </sheets>
  <definedNames>
    <definedName name="PA">Rates!$B$2</definedName>
    <definedName name="BRL">Rates!$B$3</definedName>
    <definedName name="HRL">Rates!$B$4</definedName>
    <definedName name="NI_LOWER">Rates!$B$5</definedName>
    <definedName name="NI_UPPER">Rates!$B$6</definedName>
    <definedName name="C4_MAIN">Rates!$B$7</definedName>
    <definedName name="C4_UPPER_RATE">Rates!$B$8</definedName>
    <definedName name="SL_PLAN1">Rates!$B$9</definedName>
    <definedName name="SL_PLAN2">Rates!$B$10</definedName>
    <definedName name="SL_PLAN4">Rates!$B$11</definedName>
    <definedName name="SL_RATE">Rates!$B$12</definedName>
    <definedName name="In_GrossIncome">'Your figures'!$B$3</definedName>
    <definedName name="In_Expenses">'Your figures'!$B$4</definedName>
    <definedName name="In_Pension">'Your figures'!$B$5</definedName>
    <definedName name="In_StudentLoanPlan">'Your figures'!$B$6</definedName>
    <definedName name="Profit">'Your figures'!$B$7</definedName>
    <definedName name="NetIncome">'Your figures'!$B$8</definedName>
    <definedName name="TaxableIncome">'Your figures'!$B$9</definedName>
    <definedName name="IncomeTax">'Your figures'!$B$10</definedName>
    <definedName name="Class4">'Your figures'!$B$11</definedName>
    <definedName name="StudentLoan">'Your figures'!$B$12</definedName>
    <definedName name="TotalDeductions">'Your figures'!$B$13</definedName>
    <definedName name="NetTakeHome">'Your figures'!$B$14</definedName>
  </definedNames>
  <calcPr calcId="171027"/>
</workbook>
</file>

<file path=xl/sharedStrings.xml><?xml version="1.0" encoding="utf-8"?>
<sst xmlns="http://schemas.openxmlformats.org/spreadsheetml/2006/main" count="91" uniqueCount="78">
  <si>
    <t>Locked rates: do not edit (2026/27 basis, verified 26 August 2026)</t>
  </si>
  <si>
    <t>Income tax: personal allowance (GBP): 2026/27</t>
  </si>
  <si>
    <t>Income tax: basic rate upper limit (GBP): 2026/27</t>
  </si>
  <si>
    <t>Income tax: higher rate upper limit (GBP): 2026/27</t>
  </si>
  <si>
    <t>Class 4 NIC: lower profits limit (GBP): 2026/27</t>
  </si>
  <si>
    <t>Class 4 NIC: upper profits limit (GBP): 2026/27</t>
  </si>
  <si>
    <t>Class 4 NIC: main rate (6%, between lower and upper limit): 2026/27</t>
  </si>
  <si>
    <t>Class 4 NIC: upper rate (2%, above upper limit): 2026/27</t>
  </si>
  <si>
    <t>Student loan Plan 1: repayment threshold (GBP): 2026/27</t>
  </si>
  <si>
    <t>Student loan Plan 2: repayment threshold (GBP): 2026/27</t>
  </si>
  <si>
    <t>Student loan Plan 4: repayment threshold (GBP): 2026/27</t>
  </si>
  <si>
    <t>Student loan repayment rate (9% of income above threshold): 2026/27</t>
  </si>
  <si>
    <t>Your figures: edit the highlighted cells</t>
  </si>
  <si>
    <t>Summary</t>
  </si>
  <si>
    <t>Gross fees / self-employed income for the year (GBP)</t>
  </si>
  <si>
    <t>Gross income</t>
  </si>
  <si>
    <t>Allowable business expenses (GBP)</t>
  </si>
  <si>
    <t>Expenses</t>
  </si>
  <si>
    <t>Personal pension contributions (GBP)</t>
  </si>
  <si>
    <t>Trading profit (Class 4 base)</t>
  </si>
  <si>
    <t>Student loan plan (0=none, 1=Plan1, 2=Plan2, 4=Plan4)</t>
  </si>
  <si>
    <t>Pension contributions</t>
  </si>
  <si>
    <t>Trading profit after expenses (GBP): the Class 4 NIC base</t>
  </si>
  <si>
    <t>Net income</t>
  </si>
  <si>
    <t>Net income after expenses and pension (GBP)</t>
  </si>
  <si>
    <t>Income tax</t>
  </si>
  <si>
    <t>Taxable income after personal allowance (GBP)</t>
  </si>
  <si>
    <t>Class 4 NIC (on profit)</t>
  </si>
  <si>
    <t>Income tax (GBP)</t>
  </si>
  <si>
    <t>Student loan</t>
  </si>
  <si>
    <t>Class 4 National Insurance (GBP): charged on profit, before pension</t>
  </si>
  <si>
    <t>Total deductions</t>
  </si>
  <si>
    <t>Student loan repayment (GBP)</t>
  </si>
  <si>
    <t>Total deductions (GBP)</t>
  </si>
  <si>
    <t>Net take-home</t>
  </si>
  <si>
    <t>Net take-home pay (GBP)</t>
  </si>
  <si>
    <t>Effective deduction rate</t>
  </si>
  <si>
    <t>Check: take-home + deductions = net income</t>
  </si>
  <si>
    <t>Doctor take-home pay model</t>
  </si>
  <si>
    <t>Medical Accountants UK</t>
  </si>
  <si>
    <t/>
  </si>
  <si>
    <t>This model shows your estimated take-home pay as a locum or self-employed</t>
  </si>
  <si>
    <t>doctor, after income tax, Class 4 NIC and student loan, based on 2026/27 rates.</t>
  </si>
  <si>
    <t>How to use:</t>
  </si>
  <si>
    <t>1. Go to the 'Your figures' tab.</t>
  </si>
  <si>
    <t>2. Edit the highlighted cells: gross income, expenses, pension, student loan plan.</t>
  </si>
  <si>
    <t>3. Every figure recalculates automatically.</t>
  </si>
  <si>
    <t>Student loan plan: enter 0 for none, 1 for Plan 1, 2 for Plan 2, 4 for Plan 4.</t>
  </si>
  <si>
    <t>Class 4 NIC rate: 6% between 12,570 and 50,270, 2% above. Class 2 is no longer</t>
  </si>
  <si>
    <t>a required payment from 6 April 2024.</t>
  </si>
  <si>
    <t>Class 4 is charged on your TRADING PROFIT, which is gross fees less expenses.</t>
  </si>
  <si>
    <t>Your pension contribution does not reduce it. Row 7 shows the profit the Class 4</t>
  </si>
  <si>
    <t>line is built on, and it is deliberately higher than the net income figure below it.</t>
  </si>
  <si>
    <t>The 'Rates' tab holds the locked 2026/27 rates. Do not edit it.</t>
  </si>
  <si>
    <t>See 'Notes' for assumptions and limitations.</t>
  </si>
  <si>
    <t>Assumptions and limitations</t>
  </si>
  <si>
    <t>2026/27 rates, verified at gov.uk on 26 August 2026: personal allowance GBP12,570;</t>
  </si>
  <si>
    <t>basic rate 20% to GBP50,270; higher rate 40% to GBP125,140; additional rate 45% above.</t>
  </si>
  <si>
    <t>Class 4 NIC: 6% on profits between GBP12,570 and GBP50,270, 2% above.</t>
  </si>
  <si>
    <t>Class 2 NIC: removed as a required payment from 6 April 2024 and is NOT included.</t>
  </si>
  <si>
    <t>Class 4 is charged on trading profit (gross fees less expenses). A personal pension</t>
  </si>
  <si>
    <t>contribution does NOT reduce that profit: relief is given against income tax by</t>
  </si>
  <si>
    <t>extending your basic rate band, not as a business deduction. This model therefore</t>
  </si>
  <si>
    <t>computes Class 4 on row 7 (profit), not on row 8 (net income after pension).</t>
  </si>
  <si>
    <t>Income tax in this model is calculated on net income after the pension contribution.</t>
  </si>
  <si>
    <t>That is a simplification of band extension. It lands in the same place for a</t>
  </si>
  <si>
    <t>straightforward higher-rate case and diverges where the GBP100,000 personal</t>
  </si>
  <si>
    <t>allowance taper or the additional rate is in play.</t>
  </si>
  <si>
    <t>This model covers self-employed and locum income (sole trader or PSC/outside-IR35).</t>
  </si>
  <si>
    <t>A salaried GP is taxed under PAYE with Class 1 NIC, not Class 4.</t>
  </si>
  <si>
    <t>Use this model for the self-employed portion only; PAYE income uses your allowance</t>
  </si>
  <si>
    <t>and basic-rate band first.</t>
  </si>
  <si>
    <t>Student loan thresholds (2026/27): Plan 1 GBP26,900; Plan 2 GBP29,385; Plan 4 GBP33,795.</t>
  </si>
  <si>
    <t>All repaid at 9% on income above the threshold. Plan 5 is not modelled.</t>
  </si>
  <si>
    <t>MTD for ITSA: if gross self-employed income is over GBP50,000 you are in Making Tax</t>
  </si>
  <si>
    <t>Digital from 6 April 2026.</t>
  </si>
  <si>
    <t>This is a directional model. Your actual position depends on marriage allowance,</t>
  </si>
  <si>
    <t>other income, IR35 status and NHS pension deductions. Speak to a specialist.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</si>
</sst>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####"/>
    <numFmt numFmtId="165" formatCode="£#,##0"/>
  </numFmts>
  <fonts count="7" x14ac:knownFonts="1">
    <font>
      <color theme="1"/>
      <family val="2"/>
      <scheme val="minor"/>
      <sz val="11"/>
      <name val="Calibri"/>
    </font>
    <font>
      <b/>
      <color rgb="FFFFFFFF"/>
      <sz val="11"/>
    </font>
    <font>
      <color rgb="FF001b3d"/>
    </font>
    <font>
      <b/>
      <color rgb="FF001b3d"/>
    </font>
    <font>
      <b/>
    </font>
    <font>
      <b/>
      <color rgb="FF001b3d"/>
      <sz val="14"/>
    </font>
    <font>
      <b/>
      <color rgb="FF001b3d"/>
      <sz val="12"/>
    </font>
  </fonts>
  <fills count="5">
    <fill>
      <patternFill patternType="none"/>
    </fill>
    <fill>
      <patternFill patternType="gray125"/>
    </fill>
    <fill>
      <patternFill patternType="solid">
        <fgColor rgb="FF001b3d"/>
      </patternFill>
    </fill>
    <fill>
      <patternFill patternType="solid">
        <fgColor rgb="FFb87333"/>
      </patternFill>
    </fill>
    <fill>
      <patternFill patternType="solid">
        <fgColor rgb="FFF5ED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164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/>
    <xf numFmtId="165" fontId="0" fillId="4" borderId="0" xfId="0" applyNumberFormat="1" applyFill="1" applyProtection="1">
      <protection locked="0"/>
    </xf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0" fillId="4" borderId="0" xfId="0" applyFill="1" applyProtection="1">
      <protection locked="0"/>
    </xf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b3d"/>
  </sheetPr>
  <dimension ref="A1:B12"/>
  <sheetFormatPr defaultRowHeight="15" outlineLevelRow="0" outlineLevelCol="0" x14ac:dyDescent="55"/>
  <cols>
    <col min="1" max="1" width="60" style="1" customWidth="1"/>
    <col min="2" max="2" width="18" customWidth="1"/>
  </cols>
  <sheetData>
    <row r="1" spans="1:2" x14ac:dyDescent="0.25">
      <c r="A1" s="2" t="s">
        <v>0</v>
      </c>
      <c r="B1" s="2"/>
    </row>
    <row r="2" spans="1:2" x14ac:dyDescent="0.25">
      <c r="A2" s="3" t="s">
        <v>1</v>
      </c>
      <c r="B2" s="4">
        <v>12570</v>
      </c>
    </row>
    <row r="3" spans="1:2" x14ac:dyDescent="0.25">
      <c r="A3" s="3" t="s">
        <v>2</v>
      </c>
      <c r="B3" s="4">
        <v>50270</v>
      </c>
    </row>
    <row r="4" spans="1:2" x14ac:dyDescent="0.25">
      <c r="A4" s="3" t="s">
        <v>3</v>
      </c>
      <c r="B4" s="4">
        <v>125140</v>
      </c>
    </row>
    <row r="5" spans="1:2" x14ac:dyDescent="0.25">
      <c r="A5" s="3" t="s">
        <v>4</v>
      </c>
      <c r="B5" s="4">
        <v>12570</v>
      </c>
    </row>
    <row r="6" spans="1:2" x14ac:dyDescent="0.25">
      <c r="A6" s="3" t="s">
        <v>5</v>
      </c>
      <c r="B6" s="4">
        <v>50270</v>
      </c>
    </row>
    <row r="7" spans="1:2" x14ac:dyDescent="0.25">
      <c r="A7" s="3" t="s">
        <v>6</v>
      </c>
      <c r="B7" s="5">
        <v>0.06</v>
      </c>
    </row>
    <row r="8" spans="1:2" x14ac:dyDescent="0.25">
      <c r="A8" s="3" t="s">
        <v>7</v>
      </c>
      <c r="B8" s="5">
        <v>0.02</v>
      </c>
    </row>
    <row r="9" spans="1:2" x14ac:dyDescent="0.25">
      <c r="A9" s="3" t="s">
        <v>8</v>
      </c>
      <c r="B9" s="4">
        <v>26900</v>
      </c>
    </row>
    <row r="10" spans="1:2" x14ac:dyDescent="0.25">
      <c r="A10" s="3" t="s">
        <v>9</v>
      </c>
      <c r="B10" s="4">
        <v>29385</v>
      </c>
    </row>
    <row r="11" spans="1:2" x14ac:dyDescent="0.25">
      <c r="A11" s="3" t="s">
        <v>10</v>
      </c>
      <c r="B11" s="4">
        <v>33795</v>
      </c>
    </row>
    <row r="12" spans="1:2" x14ac:dyDescent="0.25">
      <c r="A12" s="3" t="s">
        <v>11</v>
      </c>
      <c r="B12" s="5">
        <v>0.09</v>
      </c>
    </row>
  </sheetData>
  <sheetProtection sheet="1"/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333"/>
  </sheetPr>
  <dimension ref="A1:E17"/>
  <sheetFormatPr defaultRowHeight="15" outlineLevelRow="0" outlineLevelCol="0" x14ac:dyDescent="55"/>
  <cols>
    <col min="1" max="1" width="52" customWidth="1"/>
    <col min="2" max="2" width="20" customWidth="1"/>
    <col min="3" max="3" width="4" customWidth="1"/>
    <col min="4" max="4" width="38" customWidth="1"/>
    <col min="5" max="5" width="20" customWidth="1"/>
  </cols>
  <sheetData>
    <row r="1" spans="1:5" x14ac:dyDescent="0.25">
      <c r="A1" s="6" t="s">
        <v>12</v>
      </c>
      <c r="B1" s="6"/>
      <c r="D1" s="7" t="s">
        <v>13</v>
      </c>
      <c r="E1" s="7"/>
    </row>
    <row r="3" spans="1:5" x14ac:dyDescent="0.25">
      <c r="A3" s="8" t="s">
        <v>14</v>
      </c>
      <c r="B3" s="9">
        <v>80000</v>
      </c>
      <c r="D3" s="8" t="s">
        <v>15</v>
      </c>
      <c r="E3" s="10">
        <f>In_GrossIncome</f>
      </c>
    </row>
    <row r="4" spans="1:5" x14ac:dyDescent="0.25">
      <c r="A4" s="8" t="s">
        <v>16</v>
      </c>
      <c r="B4" s="9">
        <v>5000</v>
      </c>
      <c r="D4" s="8" t="s">
        <v>17</v>
      </c>
      <c r="E4" s="10">
        <f>In_Expenses</f>
      </c>
    </row>
    <row r="5" spans="1:5" x14ac:dyDescent="0.25">
      <c r="A5" s="8" t="s">
        <v>18</v>
      </c>
      <c r="B5" s="9">
        <v>10000</v>
      </c>
      <c r="D5" s="11" t="s">
        <v>19</v>
      </c>
      <c r="E5" s="12">
        <f>Profit</f>
      </c>
    </row>
    <row r="6" spans="1:5" x14ac:dyDescent="0.25">
      <c r="A6" s="8" t="s">
        <v>20</v>
      </c>
      <c r="B6" s="13">
        <v>0</v>
      </c>
      <c r="D6" s="8" t="s">
        <v>21</v>
      </c>
      <c r="E6" s="10">
        <f>In_Pension</f>
      </c>
    </row>
    <row r="7" spans="1:5" x14ac:dyDescent="0.25">
      <c r="A7" s="11" t="s">
        <v>22</v>
      </c>
      <c r="B7" s="10">
        <f>MAX(0,In_GrossIncome-In_Expenses)</f>
      </c>
      <c r="D7" s="11" t="s">
        <v>23</v>
      </c>
      <c r="E7" s="12">
        <f>NetIncome</f>
      </c>
    </row>
    <row r="8" spans="1:5" x14ac:dyDescent="0.25">
      <c r="A8" s="8" t="s">
        <v>24</v>
      </c>
      <c r="B8" s="10">
        <f>MAX(0,In_GrossIncome-In_Expenses-In_Pension)</f>
      </c>
      <c r="D8" s="8" t="s">
        <v>25</v>
      </c>
      <c r="E8" s="10">
        <f>IncomeTax</f>
      </c>
    </row>
    <row r="9" spans="1:5" x14ac:dyDescent="0.25">
      <c r="A9" s="8" t="s">
        <v>26</v>
      </c>
      <c r="B9" s="10">
        <f>MAX(0,NetIncome-PA)</f>
      </c>
      <c r="D9" s="8" t="s">
        <v>27</v>
      </c>
      <c r="E9" s="10">
        <f>Class4</f>
      </c>
    </row>
    <row r="10" spans="1:5" x14ac:dyDescent="0.25">
      <c r="A10" s="8" t="s">
        <v>28</v>
      </c>
      <c r="B10" s="10">
        <f>LET(t,TaxableIncome,basic,MIN(t,BRL-PA),higher,IF(t&gt;BRL-PA,MIN(t-(BRL-PA),HRL-BRL),0),additional,IF(t&gt;HRL-PA,t-(HRL-PA),0),basic*0.2+higher*0.4+additional*0.45)</f>
      </c>
      <c r="D10" s="8" t="s">
        <v>29</v>
      </c>
      <c r="E10" s="10">
        <f>StudentLoan</f>
      </c>
    </row>
    <row r="11" spans="1:5" x14ac:dyDescent="0.25">
      <c r="A11" s="8" t="s">
        <v>30</v>
      </c>
      <c r="B11" s="10">
        <f>IF(Profit&lt;=NI_LOWER,0,(MIN(Profit,NI_UPPER)-NI_LOWER)*C4_MAIN+MAX(0,Profit-NI_UPPER)*C4_UPPER_RATE)</f>
      </c>
      <c r="D11" s="11" t="s">
        <v>31</v>
      </c>
      <c r="E11" s="12">
        <f>TotalDeductions</f>
      </c>
    </row>
    <row r="12" spans="1:2" x14ac:dyDescent="0.25">
      <c r="A12" s="8" t="s">
        <v>32</v>
      </c>
      <c r="B12" s="10">
        <f>IF(In_StudentLoanPlan=0,0,IF(In_StudentLoanPlan=1,MAX(0,NetIncome-SL_PLAN1)*SL_RATE,IF(In_StudentLoanPlan=2,MAX(0,NetIncome-SL_PLAN2)*SL_RATE,IF(In_StudentLoanPlan=4,MAX(0,NetIncome-SL_PLAN4)*SL_RATE,0))))</f>
      </c>
    </row>
    <row r="13" spans="1:5" x14ac:dyDescent="0.25">
      <c r="A13" s="14" t="s">
        <v>33</v>
      </c>
      <c r="B13" s="15">
        <f>IncomeTax+Class4+StudentLoan</f>
      </c>
      <c r="D13" s="11" t="s">
        <v>34</v>
      </c>
      <c r="E13" s="12">
        <f>NetTakeHome</f>
      </c>
    </row>
    <row r="14" spans="1:2" x14ac:dyDescent="0.25">
      <c r="A14" s="14" t="s">
        <v>35</v>
      </c>
      <c r="B14" s="12">
        <f>NetIncome-TotalDeductions</f>
      </c>
    </row>
    <row r="15" spans="1:2" x14ac:dyDescent="0.25">
      <c r="A15" s="8" t="s">
        <v>36</v>
      </c>
      <c r="B15" s="5">
        <f>IF(NetIncome&gt;0,TotalDeductions/NetIncome,0)</f>
      </c>
    </row>
    <row r="17" spans="1:2" x14ac:dyDescent="0.25">
      <c r="A17" s="8" t="s">
        <v>37</v>
      </c>
      <c r="B17">
        <f>IF(ABS(NetTakeHome+TotalDeductions-NetIncome)&lt;0.01,"OK","ERROR")</f>
      </c>
    </row>
  </sheetData>
  <mergeCells count="2">
    <mergeCell ref="A1:B1"/>
    <mergeCell ref="D1:E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333"/>
  </sheetPr>
  <dimension ref="A1:A22"/>
  <sheetFormatPr defaultRowHeight="15" outlineLevelRow="0" outlineLevelCol="0" x14ac:dyDescent="55"/>
  <cols>
    <col min="1" max="1" width="90" customWidth="1"/>
  </cols>
  <sheetData>
    <row r="1" spans="1:1" x14ac:dyDescent="0.25">
      <c r="A1" s="16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40</v>
      </c>
    </row>
    <row r="7" spans="1:1" x14ac:dyDescent="0.25">
      <c r="A7" s="1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40</v>
      </c>
    </row>
    <row r="12" spans="1:1" x14ac:dyDescent="0.25">
      <c r="A12" t="s">
        <v>47</v>
      </c>
    </row>
    <row r="13" spans="1:1" x14ac:dyDescent="0.25">
      <c r="A13" t="s">
        <v>40</v>
      </c>
    </row>
    <row r="14" spans="1:1" x14ac:dyDescent="0.25">
      <c r="A14" t="s">
        <v>48</v>
      </c>
    </row>
    <row r="15" spans="1:1" x14ac:dyDescent="0.25">
      <c r="A15" t="s">
        <v>49</v>
      </c>
    </row>
    <row r="16" spans="1:1" x14ac:dyDescent="0.25">
      <c r="A16" t="s">
        <v>40</v>
      </c>
    </row>
    <row r="17" spans="1:1" x14ac:dyDescent="0.25">
      <c r="A17" s="17" t="s">
        <v>50</v>
      </c>
    </row>
    <row r="18" spans="1:1" x14ac:dyDescent="0.25">
      <c r="A18" t="s">
        <v>51</v>
      </c>
    </row>
    <row r="19" spans="1:1" x14ac:dyDescent="0.25">
      <c r="A19" t="s">
        <v>52</v>
      </c>
    </row>
    <row r="20" spans="1:1" x14ac:dyDescent="0.25">
      <c r="A20" t="s">
        <v>40</v>
      </c>
    </row>
    <row r="21" spans="1:1" x14ac:dyDescent="0.25">
      <c r="A21" t="s">
        <v>53</v>
      </c>
    </row>
    <row r="22" spans="1:1" x14ac:dyDescent="0.25">
      <c r="A2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FormatPr defaultRowHeight="15" outlineLevelRow="0" outlineLevelCol="0" x14ac:dyDescent="55"/>
  <cols>
    <col min="1" max="1" width="100" customWidth="1"/>
  </cols>
  <sheetData>
    <row r="1" spans="1:1" x14ac:dyDescent="0.25">
      <c r="A1" s="16" t="s">
        <v>55</v>
      </c>
    </row>
    <row r="2" spans="1:1" x14ac:dyDescent="0.25">
      <c r="A2" t="s">
        <v>40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40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40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40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40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40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40</v>
      </c>
    </row>
    <row r="27" spans="1:1" x14ac:dyDescent="0.25">
      <c r="A27" t="s">
        <v>74</v>
      </c>
    </row>
    <row r="28" spans="1:1" x14ac:dyDescent="0.25">
      <c r="A28" t="s">
        <v>75</v>
      </c>
    </row>
    <row r="29" spans="1:1" x14ac:dyDescent="0.25">
      <c r="A29" t="s">
        <v>40</v>
      </c>
    </row>
    <row r="30" spans="1:1" x14ac:dyDescent="0.25">
      <c r="A30" t="s">
        <v>76</v>
      </c>
    </row>
    <row r="31" spans="1:1" x14ac:dyDescent="0.25">
      <c r="A31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Rates</vt:lpstr>
      <vt:lpstr>Your figures</vt:lpstr>
      <vt:lpstr>Start here</vt:lpstr>
      <vt:lpstr>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Accountants UK</dc:creator>
  <dc:title/>
  <dc:subject/>
  <dc:description/>
  <cp:keywords/>
  <cp:category/>
  <cp:lastModifiedBy>Medical Accountants UK</cp:lastModifiedBy>
  <dcterms:created xsi:type="dcterms:W3CDTF">2024-01-01T00:00:00Z</dcterms:created>
  <dcterms:modified xsi:type="dcterms:W3CDTF">2024-01-01T00:00:00Z</dcterms:modified>
</cp:coreProperties>
</file>